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 1\Desktop\"/>
    </mc:Choice>
  </mc:AlternateContent>
  <xr:revisionPtr revIDLastSave="0" documentId="8_{223C5D79-7DD7-4847-99DB-C562910604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J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5" l="1"/>
  <c r="E36" i="5"/>
  <c r="E35" i="5"/>
  <c r="E17" i="5"/>
  <c r="B35" i="5"/>
  <c r="B34" i="5"/>
  <c r="B36" i="5"/>
  <c r="B17" i="5"/>
  <c r="E37" i="5"/>
  <c r="B37" i="5"/>
  <c r="B19" i="5"/>
  <c r="E19" i="5"/>
  <c r="B18" i="5"/>
  <c r="E18" i="5"/>
  <c r="E20" i="5"/>
  <c r="B20" i="5"/>
</calcChain>
</file>

<file path=xl/sharedStrings.xml><?xml version="1.0" encoding="utf-8"?>
<sst xmlns="http://schemas.openxmlformats.org/spreadsheetml/2006/main" count="42" uniqueCount="19">
  <si>
    <t>A = AJ minimale x [0,42 x salaire de référence (SR - jusqu'à 14 400 €) + 0,05 x (SR – au delà de 14400 €)] / 5000</t>
  </si>
  <si>
    <t>B = AJ minimale x [0,26 x NHT (jusqu'à 720 heures) + 0,08 x (NHT – 720 heures)] / NH</t>
  </si>
  <si>
    <t>C = AJ minimale x 0,40</t>
  </si>
  <si>
    <t>AJ minimale</t>
  </si>
  <si>
    <t>A</t>
  </si>
  <si>
    <t>B</t>
  </si>
  <si>
    <t>C</t>
  </si>
  <si>
    <t>AJ totale brutes</t>
  </si>
  <si>
    <t>hypothèse demande interm fin février</t>
  </si>
  <si>
    <t>hypothèse demande interm fin janvier</t>
  </si>
  <si>
    <t>Total des heures période de  ref. (NHT)</t>
  </si>
  <si>
    <t>Total salaire s brut (SR)</t>
  </si>
  <si>
    <t>permet de cumuler des heures, sans cumuler de salaires</t>
  </si>
  <si>
    <t>Activité partielle</t>
  </si>
  <si>
    <t>Situation de référence</t>
  </si>
  <si>
    <t>et ne fait pas baisser l'IJ</t>
  </si>
  <si>
    <t>Le calcul de l'indemnité journalière (IJ):</t>
  </si>
  <si>
    <t>Si vous avez avaez davantage que 14400€ bruts de SR ou 720 heures</t>
  </si>
  <si>
    <t>Total salaires brut (SR)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</si>
</sst>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54">
    <xf numFmtId="0" fontId="0" fillId="0" borderId="0"/>
    <xf numFmtId="44" fontId="1" fillId="0" borderId="0" applyFon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2" fontId="2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1" applyNumberFormat="1" applyFont="1" applyAlignment="1">
      <alignment horizontal="left"/>
    </xf>
    <xf numFmtId="2" fontId="0" fillId="0" borderId="0" xfId="0" applyNumberFormat="1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2" borderId="2" xfId="0" applyNumberFormat="1" applyFont="1" applyFill="1" applyBorder="1"/>
    <xf numFmtId="2" fontId="0" fillId="2" borderId="3" xfId="0" applyNumberFormat="1" applyFill="1" applyBorder="1"/>
    <xf numFmtId="2" fontId="2" fillId="3" borderId="2" xfId="0" applyNumberFormat="1" applyFont="1" applyFill="1" applyBorder="1"/>
    <xf numFmtId="2" fontId="0" fillId="3" borderId="3" xfId="0" applyNumberFormat="1" applyFill="1" applyBorder="1"/>
    <xf numFmtId="2" fontId="0" fillId="2" borderId="4" xfId="0" applyNumberFormat="1" applyFill="1" applyBorder="1" applyAlignment="1">
      <alignment horizontal="right"/>
    </xf>
    <xf numFmtId="2" fontId="0" fillId="2" borderId="5" xfId="1" applyNumberFormat="1" applyFont="1" applyFill="1" applyBorder="1"/>
    <xf numFmtId="2" fontId="0" fillId="3" borderId="4" xfId="0" applyNumberFormat="1" applyFill="1" applyBorder="1" applyAlignment="1">
      <alignment horizontal="right"/>
    </xf>
    <xf numFmtId="2" fontId="0" fillId="3" borderId="5" xfId="1" applyNumberFormat="1" applyFont="1" applyFill="1" applyBorder="1"/>
    <xf numFmtId="2" fontId="3" fillId="2" borderId="4" xfId="0" applyNumberFormat="1" applyFont="1" applyFill="1" applyBorder="1" applyAlignment="1">
      <alignment horizontal="right"/>
    </xf>
    <xf numFmtId="2" fontId="3" fillId="2" borderId="5" xfId="0" applyNumberFormat="1" applyFont="1" applyFill="1" applyBorder="1"/>
    <xf numFmtId="2" fontId="3" fillId="3" borderId="4" xfId="0" applyNumberFormat="1" applyFont="1" applyFill="1" applyBorder="1" applyAlignment="1">
      <alignment horizontal="right"/>
    </xf>
    <xf numFmtId="2" fontId="3" fillId="3" borderId="5" xfId="0" applyNumberFormat="1" applyFont="1" applyFill="1" applyBorder="1"/>
    <xf numFmtId="2" fontId="3" fillId="2" borderId="6" xfId="0" applyNumberFormat="1" applyFont="1" applyFill="1" applyBorder="1" applyAlignment="1">
      <alignment horizontal="right"/>
    </xf>
    <xf numFmtId="2" fontId="0" fillId="2" borderId="7" xfId="0" applyNumberFormat="1" applyFill="1" applyBorder="1"/>
    <xf numFmtId="2" fontId="3" fillId="3" borderId="6" xfId="0" applyNumberFormat="1" applyFont="1" applyFill="1" applyBorder="1" applyAlignment="1">
      <alignment horizontal="right"/>
    </xf>
    <xf numFmtId="2" fontId="0" fillId="3" borderId="7" xfId="0" applyNumberFormat="1" applyFill="1" applyBorder="1"/>
    <xf numFmtId="2" fontId="3" fillId="0" borderId="0" xfId="0" applyNumberFormat="1" applyFont="1" applyAlignment="1">
      <alignment horizontal="right"/>
    </xf>
    <xf numFmtId="2" fontId="0" fillId="4" borderId="1" xfId="0" applyNumberFormat="1" applyFill="1" applyBorder="1" applyAlignment="1">
      <alignment horizontal="center" vertical="center"/>
    </xf>
  </cellXfs>
  <cellStyles count="15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Monétaire" xfId="1" builtinId="4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tabSelected="1" topLeftCell="A7" workbookViewId="0">
      <selection activeCell="E14" sqref="E13:E14"/>
    </sheetView>
  </sheetViews>
  <sheetFormatPr baseColWidth="10" defaultColWidth="10.85546875" defaultRowHeight="15" x14ac:dyDescent="0.25"/>
  <cols>
    <col min="1" max="1" width="22" style="2" customWidth="1"/>
    <col min="2" max="2" width="11.140625" style="2" bestFit="1" customWidth="1"/>
    <col min="3" max="3" width="10.85546875" style="2"/>
    <col min="4" max="4" width="24.140625" style="2" customWidth="1"/>
    <col min="5" max="5" width="11.140625" style="2" bestFit="1" customWidth="1"/>
    <col min="6" max="6" width="10.85546875" style="2"/>
    <col min="7" max="7" width="32.85546875" style="2" customWidth="1"/>
    <col min="8" max="16384" width="10.85546875" style="2"/>
  </cols>
  <sheetData>
    <row r="1" spans="1:6" x14ac:dyDescent="0.25">
      <c r="A1" s="1" t="s">
        <v>16</v>
      </c>
    </row>
    <row r="2" spans="1:6" x14ac:dyDescent="0.25">
      <c r="A2" s="3" t="s">
        <v>0</v>
      </c>
    </row>
    <row r="3" spans="1:6" x14ac:dyDescent="0.25">
      <c r="A3" s="3" t="s">
        <v>1</v>
      </c>
    </row>
    <row r="4" spans="1:6" x14ac:dyDescent="0.25">
      <c r="A4" s="3" t="s">
        <v>2</v>
      </c>
    </row>
    <row r="6" spans="1:6" x14ac:dyDescent="0.25">
      <c r="A6" s="4" t="s">
        <v>3</v>
      </c>
      <c r="B6" s="5">
        <v>31.36</v>
      </c>
    </row>
    <row r="7" spans="1:6" x14ac:dyDescent="0.25">
      <c r="A7" s="4"/>
      <c r="B7" s="5"/>
    </row>
    <row r="9" spans="1:6" x14ac:dyDescent="0.25">
      <c r="A9" s="1" t="s">
        <v>14</v>
      </c>
      <c r="D9" s="1" t="s">
        <v>13</v>
      </c>
    </row>
    <row r="10" spans="1:6" x14ac:dyDescent="0.25">
      <c r="A10" s="6"/>
      <c r="B10" s="6"/>
      <c r="C10" s="6"/>
      <c r="D10" s="6" t="s">
        <v>12</v>
      </c>
      <c r="E10" s="6"/>
      <c r="F10" s="6"/>
    </row>
    <row r="11" spans="1:6" x14ac:dyDescent="0.25">
      <c r="A11" s="6"/>
      <c r="B11" s="6"/>
      <c r="C11" s="6"/>
      <c r="D11" s="6" t="s">
        <v>15</v>
      </c>
      <c r="E11" s="6"/>
      <c r="F11" s="6"/>
    </row>
    <row r="13" spans="1:6" s="9" customFormat="1" ht="30" x14ac:dyDescent="0.25">
      <c r="A13" s="7" t="s">
        <v>10</v>
      </c>
      <c r="B13" s="27">
        <v>550</v>
      </c>
      <c r="D13" s="7" t="s">
        <v>10</v>
      </c>
      <c r="E13" s="27">
        <v>600</v>
      </c>
    </row>
    <row r="14" spans="1:6" s="9" customFormat="1" x14ac:dyDescent="0.25">
      <c r="A14" s="8" t="s">
        <v>18</v>
      </c>
      <c r="B14" s="27">
        <v>9500</v>
      </c>
      <c r="D14" s="8" t="s">
        <v>11</v>
      </c>
      <c r="E14" s="27">
        <v>9500</v>
      </c>
    </row>
    <row r="16" spans="1:6" x14ac:dyDescent="0.25">
      <c r="A16" s="10" t="s">
        <v>9</v>
      </c>
      <c r="B16" s="11"/>
      <c r="D16" s="12" t="s">
        <v>8</v>
      </c>
      <c r="E16" s="13"/>
    </row>
    <row r="17" spans="1:5" x14ac:dyDescent="0.25">
      <c r="A17" s="14" t="s">
        <v>4</v>
      </c>
      <c r="B17" s="15">
        <f>$B$6*(0.42*B14)/5000</f>
        <v>25.025279999999999</v>
      </c>
      <c r="D17" s="16" t="s">
        <v>4</v>
      </c>
      <c r="E17" s="17">
        <f>$B$6*(0.42*E14)/5000</f>
        <v>25.025279999999999</v>
      </c>
    </row>
    <row r="18" spans="1:5" x14ac:dyDescent="0.25">
      <c r="A18" s="14" t="s">
        <v>5</v>
      </c>
      <c r="B18" s="15">
        <f>$B$6*(0.26*B13)/507</f>
        <v>8.845128205128205</v>
      </c>
      <c r="D18" s="16" t="s">
        <v>5</v>
      </c>
      <c r="E18" s="17">
        <f>$B$6*(0.26*E13)/507</f>
        <v>9.6492307692307691</v>
      </c>
    </row>
    <row r="19" spans="1:5" x14ac:dyDescent="0.25">
      <c r="A19" s="14" t="s">
        <v>6</v>
      </c>
      <c r="B19" s="15">
        <f>$B$6*0.4</f>
        <v>12.544</v>
      </c>
      <c r="D19" s="16" t="s">
        <v>6</v>
      </c>
      <c r="E19" s="17">
        <f>$B$6*0.4</f>
        <v>12.544</v>
      </c>
    </row>
    <row r="20" spans="1:5" x14ac:dyDescent="0.25">
      <c r="A20" s="18" t="s">
        <v>7</v>
      </c>
      <c r="B20" s="19">
        <f>SUM(B17:B19)</f>
        <v>46.414408205128197</v>
      </c>
      <c r="D20" s="20" t="s">
        <v>7</v>
      </c>
      <c r="E20" s="21">
        <f>SUM(E17:E19)</f>
        <v>47.218510769230761</v>
      </c>
    </row>
    <row r="21" spans="1:5" x14ac:dyDescent="0.25">
      <c r="A21" s="22"/>
      <c r="B21" s="23"/>
      <c r="D21" s="24"/>
      <c r="E21" s="25"/>
    </row>
    <row r="22" spans="1:5" x14ac:dyDescent="0.25">
      <c r="A22" s="26"/>
      <c r="D22" s="26"/>
    </row>
    <row r="24" spans="1:5" x14ac:dyDescent="0.25">
      <c r="A24" s="2" t="s">
        <v>17</v>
      </c>
    </row>
    <row r="26" spans="1:5" x14ac:dyDescent="0.25">
      <c r="A26" s="1" t="s">
        <v>14</v>
      </c>
      <c r="D26" s="1" t="s">
        <v>13</v>
      </c>
    </row>
    <row r="27" spans="1:5" x14ac:dyDescent="0.25">
      <c r="A27" s="6"/>
      <c r="B27" s="6"/>
      <c r="C27" s="6"/>
      <c r="D27" s="6" t="s">
        <v>12</v>
      </c>
      <c r="E27" s="6"/>
    </row>
    <row r="28" spans="1:5" x14ac:dyDescent="0.25">
      <c r="A28" s="6"/>
      <c r="B28" s="6"/>
      <c r="C28" s="6"/>
      <c r="D28" s="6" t="s">
        <v>15</v>
      </c>
      <c r="E28" s="6"/>
    </row>
    <row r="30" spans="1:5" ht="30" x14ac:dyDescent="0.25">
      <c r="A30" s="7" t="s">
        <v>10</v>
      </c>
      <c r="B30" s="8">
        <v>750</v>
      </c>
      <c r="C30" s="9"/>
      <c r="D30" s="7" t="s">
        <v>10</v>
      </c>
      <c r="E30" s="8">
        <v>820</v>
      </c>
    </row>
    <row r="31" spans="1:5" x14ac:dyDescent="0.25">
      <c r="A31" s="8" t="s">
        <v>11</v>
      </c>
      <c r="B31" s="8">
        <v>15000</v>
      </c>
      <c r="C31" s="9"/>
      <c r="D31" s="8" t="s">
        <v>11</v>
      </c>
      <c r="E31" s="8">
        <v>15000</v>
      </c>
    </row>
    <row r="33" spans="1:5" x14ac:dyDescent="0.25">
      <c r="A33" s="10" t="s">
        <v>9</v>
      </c>
      <c r="B33" s="11"/>
      <c r="D33" s="12" t="s">
        <v>8</v>
      </c>
      <c r="E33" s="13"/>
    </row>
    <row r="34" spans="1:5" x14ac:dyDescent="0.25">
      <c r="A34" s="14" t="s">
        <v>4</v>
      </c>
      <c r="B34" s="15">
        <f>(($B$6*((0.42*B31))+(0.05*B31-14400)))/5000</f>
        <v>36.7836</v>
      </c>
      <c r="D34" s="16" t="s">
        <v>4</v>
      </c>
      <c r="E34" s="17">
        <f>(($B$6*((0.42*E31))+(0.05*E31-14400)))/5000</f>
        <v>36.7836</v>
      </c>
    </row>
    <row r="35" spans="1:5" x14ac:dyDescent="0.25">
      <c r="A35" s="14" t="s">
        <v>5</v>
      </c>
      <c r="B35" s="15">
        <f>(($B$6*((0.26*B30))+(0.08*B30-720)))/507</f>
        <v>10.759763313609467</v>
      </c>
      <c r="D35" s="16" t="s">
        <v>5</v>
      </c>
      <c r="E35" s="17">
        <f>(($B$6*((0.26*E30))+(0.08*E30-720)))/507</f>
        <v>11.896552268244577</v>
      </c>
    </row>
    <row r="36" spans="1:5" x14ac:dyDescent="0.25">
      <c r="A36" s="14" t="s">
        <v>6</v>
      </c>
      <c r="B36" s="15">
        <f>$B$6*0.4</f>
        <v>12.544</v>
      </c>
      <c r="D36" s="16" t="s">
        <v>6</v>
      </c>
      <c r="E36" s="17">
        <f>$B$6*0.4</f>
        <v>12.544</v>
      </c>
    </row>
    <row r="37" spans="1:5" x14ac:dyDescent="0.25">
      <c r="A37" s="18" t="s">
        <v>7</v>
      </c>
      <c r="B37" s="19">
        <f>SUM(B34:B36)</f>
        <v>60.087363313609472</v>
      </c>
      <c r="D37" s="20" t="s">
        <v>7</v>
      </c>
      <c r="E37" s="21">
        <f>SUM(E34:E36)</f>
        <v>61.22415226824458</v>
      </c>
    </row>
    <row r="38" spans="1:5" x14ac:dyDescent="0.25">
      <c r="A38" s="22"/>
      <c r="B38" s="23"/>
      <c r="D38" s="24"/>
      <c r="E38" s="2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IJ</vt:lpstr>
    </vt:vector>
  </TitlesOfParts>
  <Company>Mairie de Tremblay En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BALAUDE</dc:creator>
  <cp:lastModifiedBy>dell 1</cp:lastModifiedBy>
  <dcterms:created xsi:type="dcterms:W3CDTF">2018-06-07T09:44:11Z</dcterms:created>
  <dcterms:modified xsi:type="dcterms:W3CDTF">2020-04-07T06:25:30Z</dcterms:modified>
</cp:coreProperties>
</file>